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"/>
    </mc:Choice>
  </mc:AlternateContent>
  <bookViews>
    <workbookView xWindow="0" yWindow="0" windowWidth="10500" windowHeight="4905" tabRatio="900"/>
  </bookViews>
  <sheets>
    <sheet name="SEKTOR_USD" sheetId="1" r:id="rId1"/>
  </sheets>
  <calcPr calcId="152511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K42" i="1"/>
  <c r="M42" i="1" s="1"/>
  <c r="J42" i="1"/>
  <c r="G42" i="1"/>
  <c r="I42" i="1" s="1"/>
  <c r="F42" i="1"/>
  <c r="C42" i="1"/>
  <c r="E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G29" i="1"/>
  <c r="I29" i="1" s="1"/>
  <c r="F29" i="1"/>
  <c r="C29" i="1"/>
  <c r="E29" i="1" s="1"/>
  <c r="B29" i="1"/>
  <c r="M28" i="1"/>
  <c r="L28" i="1"/>
  <c r="I28" i="1"/>
  <c r="H28" i="1"/>
  <c r="E28" i="1"/>
  <c r="D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G23" i="1"/>
  <c r="I23" i="1" s="1"/>
  <c r="F23" i="1"/>
  <c r="C23" i="1"/>
  <c r="E23" i="1" s="1"/>
  <c r="B23" i="1"/>
  <c r="K22" i="1"/>
  <c r="M22" i="1" s="1"/>
  <c r="J22" i="1"/>
  <c r="G22" i="1"/>
  <c r="I22" i="1" s="1"/>
  <c r="F22" i="1"/>
  <c r="C22" i="1"/>
  <c r="E22" i="1" s="1"/>
  <c r="B22" i="1"/>
  <c r="M21" i="1"/>
  <c r="L21" i="1"/>
  <c r="I21" i="1"/>
  <c r="H21" i="1"/>
  <c r="E21" i="1"/>
  <c r="D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I19" i="1"/>
  <c r="H19" i="1"/>
  <c r="E19" i="1"/>
  <c r="D19" i="1"/>
  <c r="K18" i="1"/>
  <c r="M18" i="1" s="1"/>
  <c r="J18" i="1"/>
  <c r="G18" i="1"/>
  <c r="I18" i="1" s="1"/>
  <c r="F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M9" i="1" s="1"/>
  <c r="J9" i="1"/>
  <c r="G9" i="1"/>
  <c r="I9" i="1" s="1"/>
  <c r="F9" i="1"/>
  <c r="C9" i="1"/>
  <c r="E9" i="1" s="1"/>
  <c r="B9" i="1"/>
  <c r="K8" i="1"/>
  <c r="K44" i="1" s="1"/>
  <c r="J8" i="1"/>
  <c r="J44" i="1" s="1"/>
  <c r="J45" i="1" s="1"/>
  <c r="G8" i="1"/>
  <c r="G44" i="1" s="1"/>
  <c r="F8" i="1"/>
  <c r="F44" i="1" s="1"/>
  <c r="F45" i="1" s="1"/>
  <c r="C8" i="1"/>
  <c r="C44" i="1" s="1"/>
  <c r="B8" i="1"/>
  <c r="B44" i="1" s="1"/>
  <c r="B45" i="1" s="1"/>
  <c r="D44" i="1" l="1"/>
  <c r="C45" i="1"/>
  <c r="E45" i="1" s="1"/>
  <c r="E44" i="1"/>
  <c r="H44" i="1"/>
  <c r="G45" i="1"/>
  <c r="I45" i="1" s="1"/>
  <c r="I44" i="1"/>
  <c r="L44" i="1"/>
  <c r="K45" i="1"/>
  <c r="M45" i="1" s="1"/>
  <c r="M44" i="1"/>
  <c r="D8" i="1"/>
  <c r="H8" i="1"/>
  <c r="L8" i="1"/>
  <c r="D9" i="1"/>
  <c r="H9" i="1"/>
  <c r="L9" i="1"/>
  <c r="D18" i="1"/>
  <c r="H18" i="1"/>
  <c r="L18" i="1"/>
  <c r="D22" i="1"/>
  <c r="H22" i="1"/>
  <c r="L22" i="1"/>
  <c r="D23" i="1"/>
  <c r="H23" i="1"/>
  <c r="L23" i="1"/>
  <c r="D29" i="1"/>
  <c r="H29" i="1"/>
  <c r="L29" i="1"/>
  <c r="D42" i="1"/>
  <c r="H42" i="1"/>
  <c r="L42" i="1"/>
  <c r="E8" i="1"/>
  <c r="I8" i="1"/>
  <c r="M8" i="1"/>
</calcChain>
</file>

<file path=xl/sharedStrings.xml><?xml version="1.0" encoding="utf-8"?>
<sst xmlns="http://schemas.openxmlformats.org/spreadsheetml/2006/main" count="55" uniqueCount="51">
  <si>
    <t>2016 - 2017</t>
  </si>
  <si>
    <t>2017 - 2018</t>
  </si>
  <si>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</si>
  <si>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</si>
  <si>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</si>
  <si>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</si>
  <si>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</si>
  <si>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</si>
  <si>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</si>
  <si>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</si>
  <si>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</si>
  <si>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</si>
  <si>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</si>
  <si>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</si>
  <si>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</si>
  <si>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</si>
  <si>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</si>
  <si>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</si>
  <si>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</si>
  <si>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</si>
  <si>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</si>
  <si>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</si>
  <si>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</si>
  <si>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</si>
  <si>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</si>
  <si>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</si>
  <si>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</si>
  <si>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</si>
  <si>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</si>
  <si>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</si>
  <si>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</si>
  <si>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</si>
  <si>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</si>
  <si>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</si>
  <si>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</si>
  <si>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</si>
  <si>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</si>
  <si>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</si>
  <si>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</si>
  <si>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</si>
  <si>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</si>
  <si>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</si>
  <si>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</si>
  <si>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</si>
  <si>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</si>
  <si>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Değişim    ('18/'17)</t>
  </si>
  <si>
    <t xml:space="preserve"> Pay(18)  (%)</t>
  </si>
  <si>
    <t>1 - 30 SEPTEMBER EXPORT FIGURES</t>
  </si>
  <si>
    <t>1st JANUARY  -  30th SEPTEMBER</t>
  </si>
  <si>
    <t>1 - 30 SEPTEMBER</t>
  </si>
  <si>
    <t>For January-September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</si>
</sst>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Y_T_L_-;\-* #,##0.00\ _Y_T_L_-;_-* &quot;-&quot;??\ _Y_T_L_-;_-@_-"/>
    <numFmt numFmtId="165" formatCode="0.0"/>
    <numFmt numFmtId="166" formatCode="#,##0.0"/>
    <numFmt numFmtId="167" formatCode="0.0%"/>
  </numFmts>
  <fonts count="5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0"/>
      <name val="Arial"/>
      <charset val="162"/>
    </font>
  </fonts>
  <fills count="4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7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  <xf numFmtId="9" fontId="51" fillId="0" borderId="0" applyFont="0" applyFill="0" applyBorder="0" applyAlignment="0" applyProtection="0"/>
  </cellStyleXfs>
  <cellXfs count="41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165" fontId="21" fillId="23" borderId="9" xfId="1" applyNumberFormat="1" applyFont="1" applyFill="1" applyBorder="1" applyAlignment="1">
      <alignment horizontal="center"/>
    </xf>
    <xf numFmtId="0" fontId="23" fillId="23" borderId="9" xfId="1" applyFont="1" applyFill="1" applyBorder="1"/>
    <xf numFmtId="3" fontId="21" fillId="23" borderId="9" xfId="1" applyNumberFormat="1" applyFont="1" applyFill="1" applyBorder="1" applyAlignment="1">
      <alignment horizontal="center"/>
    </xf>
    <xf numFmtId="0" fontId="21" fillId="23" borderId="9" xfId="1" applyFont="1" applyFill="1" applyBorder="1"/>
    <xf numFmtId="0" fontId="22" fillId="23" borderId="9" xfId="1" applyFont="1" applyFill="1" applyBorder="1"/>
    <xf numFmtId="3" fontId="25" fillId="23" borderId="9" xfId="1" applyNumberFormat="1" applyFont="1" applyFill="1" applyBorder="1" applyAlignment="1">
      <alignment horizontal="center"/>
    </xf>
    <xf numFmtId="165" fontId="25" fillId="23" borderId="9" xfId="1" applyNumberFormat="1" applyFont="1" applyFill="1" applyBorder="1" applyAlignment="1">
      <alignment horizontal="center"/>
    </xf>
    <xf numFmtId="3" fontId="27" fillId="23" borderId="9" xfId="1" applyNumberFormat="1" applyFont="1" applyFill="1" applyBorder="1" applyAlignment="1">
      <alignment horizontal="center"/>
    </xf>
    <xf numFmtId="166" fontId="27" fillId="23" borderId="9" xfId="1" applyNumberFormat="1" applyFont="1" applyFill="1" applyBorder="1" applyAlignment="1">
      <alignment horizontal="center"/>
    </xf>
    <xf numFmtId="3" fontId="29" fillId="23" borderId="9" xfId="1" applyNumberFormat="1" applyFont="1" applyFill="1" applyBorder="1" applyAlignment="1">
      <alignment horizontal="center"/>
    </xf>
    <xf numFmtId="3" fontId="48" fillId="23" borderId="9" xfId="1" applyNumberFormat="1" applyFont="1" applyFill="1" applyBorder="1" applyAlignment="1">
      <alignment horizontal="center"/>
    </xf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7" fillId="40" borderId="9" xfId="1" applyFont="1" applyFill="1" applyBorder="1"/>
    <xf numFmtId="0" fontId="17" fillId="0" borderId="0" xfId="1" applyFont="1" applyFill="1" applyBorder="1" applyAlignment="1">
      <alignment wrapText="1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167" fontId="48" fillId="23" borderId="9" xfId="336" applyNumberFormat="1" applyFont="1" applyFill="1" applyBorder="1" applyAlignment="1">
      <alignment horizontal="center"/>
    </xf>
  </cellXfs>
  <cellStyles count="33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" xfId="336" builtinId="5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A53" sqref="A53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39" t="s">
        <v>47</v>
      </c>
      <c r="C1" s="39"/>
      <c r="D1" s="39"/>
      <c r="E1" s="39"/>
      <c r="F1" s="39"/>
      <c r="G1" s="39"/>
      <c r="H1" s="39"/>
      <c r="I1" s="39"/>
      <c r="J1" s="39"/>
      <c r="K1" s="30"/>
      <c r="L1" s="30"/>
      <c r="M1" s="30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36" t="s">
        <v>41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3" ht="18" x14ac:dyDescent="0.2">
      <c r="A6" s="3"/>
      <c r="B6" s="35" t="s">
        <v>49</v>
      </c>
      <c r="C6" s="35"/>
      <c r="D6" s="35"/>
      <c r="E6" s="35"/>
      <c r="F6" s="35" t="s">
        <v>48</v>
      </c>
      <c r="G6" s="35"/>
      <c r="H6" s="35"/>
      <c r="I6" s="35"/>
      <c r="J6" s="35" t="s">
        <v>42</v>
      </c>
      <c r="K6" s="35"/>
      <c r="L6" s="35"/>
      <c r="M6" s="35"/>
    </row>
    <row r="7" spans="1:13" ht="30" x14ac:dyDescent="0.25">
      <c r="A7" s="4" t="s">
        <v>29</v>
      </c>
      <c r="B7" s="5">
        <v>2017</v>
      </c>
      <c r="C7" s="6">
        <v>2018</v>
      </c>
      <c r="D7" s="7" t="s">
        <v>45</v>
      </c>
      <c r="E7" s="7" t="s">
        <v>46</v>
      </c>
      <c r="F7" s="5">
        <v>2017</v>
      </c>
      <c r="G7" s="6">
        <v>2018</v>
      </c>
      <c r="H7" s="7" t="s">
        <v>45</v>
      </c>
      <c r="I7" s="7" t="s">
        <v>46</v>
      </c>
      <c r="J7" s="5" t="s">
        <v>0</v>
      </c>
      <c r="K7" s="5" t="s">
        <v>1</v>
      </c>
      <c r="L7" s="7" t="s">
        <v>45</v>
      </c>
      <c r="M7" s="7" t="s">
        <v>46</v>
      </c>
    </row>
    <row r="8" spans="1:13" ht="16.5" x14ac:dyDescent="0.25">
      <c r="A8" s="20" t="s">
        <v>30</v>
      </c>
      <c r="B8" s="21">
        <f>B9+B18+B20</f>
        <v>1644651.6475799999</v>
      </c>
      <c r="C8" s="21">
        <f>C9+C18+C20</f>
        <v>1916157.55699</v>
      </c>
      <c r="D8" s="19">
        <f t="shared" ref="D8:D44" si="0">(C8-B8)/B8*100</f>
        <v>16.508414399456793</v>
      </c>
      <c r="E8" s="19">
        <f>C8/C$46*100</f>
        <v>13.236739493994703</v>
      </c>
      <c r="F8" s="21">
        <f>F9+F18+F20</f>
        <v>14840526.106169999</v>
      </c>
      <c r="G8" s="21">
        <f>G9+G18+G20</f>
        <v>16120844.820740003</v>
      </c>
      <c r="H8" s="19">
        <f t="shared" ref="H8:H44" si="1">(G8-F8)/F8*100</f>
        <v>8.6271787496651342</v>
      </c>
      <c r="I8" s="19">
        <f>G8/G$46*100</f>
        <v>13.094641530350465</v>
      </c>
      <c r="J8" s="21">
        <f>J9+J18+J20</f>
        <v>20819476.180069998</v>
      </c>
      <c r="K8" s="21">
        <f>K9+K18+K20</f>
        <v>22497579.721390001</v>
      </c>
      <c r="L8" s="19">
        <f t="shared" ref="L8:L44" si="2">(K8-J8)/J8*100</f>
        <v>8.0602582255475443</v>
      </c>
      <c r="M8" s="19">
        <f>K8/K$46*100</f>
        <v>13.630193971134272</v>
      </c>
    </row>
    <row r="9" spans="1:13" ht="15.75" x14ac:dyDescent="0.25">
      <c r="A9" s="9" t="s">
        <v>31</v>
      </c>
      <c r="B9" s="21">
        <f>B10+B11+B12+B13+B14+B15+B16+B17</f>
        <v>1150382.48731</v>
      </c>
      <c r="C9" s="21">
        <f>C10+C11+C12+C13+C14+C15+C16+C17</f>
        <v>1294960.4199099999</v>
      </c>
      <c r="D9" s="19">
        <f t="shared" si="0"/>
        <v>12.567814113554018</v>
      </c>
      <c r="E9" s="19">
        <f t="shared" ref="E9:E46" si="3">C9/C$46*100</f>
        <v>8.9455346043196577</v>
      </c>
      <c r="F9" s="21">
        <f>F10+F11+F12+F13+F14+F15+F16+F17</f>
        <v>10029208.56552</v>
      </c>
      <c r="G9" s="21">
        <f>G10+G11+G12+G13+G14+G15+G16+G17</f>
        <v>10651264.566810003</v>
      </c>
      <c r="H9" s="19">
        <f t="shared" si="1"/>
        <v>6.2024435649748613</v>
      </c>
      <c r="I9" s="19">
        <f t="shared" ref="I9:I46" si="4">G9/G$46*100</f>
        <v>8.6518103051188753</v>
      </c>
      <c r="J9" s="21">
        <f>J10+J11+J12+J13+J14+J15+J16+J17</f>
        <v>14382505.73392</v>
      </c>
      <c r="K9" s="21">
        <f>K10+K11+K12+K13+K14+K15+K16+K17</f>
        <v>15134168.03431</v>
      </c>
      <c r="L9" s="19">
        <f t="shared" si="2"/>
        <v>5.226226321726843</v>
      </c>
      <c r="M9" s="19">
        <f t="shared" ref="M9:M46" si="5">K9/K$46*100</f>
        <v>9.1690594479040328</v>
      </c>
    </row>
    <row r="10" spans="1:13" ht="15.75" x14ac:dyDescent="0.25">
      <c r="A10" s="11" t="s">
        <v>7</v>
      </c>
      <c r="B10" s="12">
        <v>472912.23749999999</v>
      </c>
      <c r="C10" s="12">
        <v>560373.84117000003</v>
      </c>
      <c r="D10" s="13">
        <f t="shared" si="0"/>
        <v>18.49425680594701</v>
      </c>
      <c r="E10" s="19">
        <f t="shared" si="3"/>
        <v>3.8710400028212111</v>
      </c>
      <c r="F10" s="12">
        <v>4663929.8787200004</v>
      </c>
      <c r="G10" s="12">
        <v>4821291.9053100003</v>
      </c>
      <c r="H10" s="13">
        <f t="shared" si="1"/>
        <v>3.3740221375967034</v>
      </c>
      <c r="I10" s="19">
        <f t="shared" si="4"/>
        <v>3.9162394970759866</v>
      </c>
      <c r="J10" s="12">
        <v>6449802.0232300004</v>
      </c>
      <c r="K10" s="12">
        <v>6526579.41438</v>
      </c>
      <c r="L10" s="13">
        <f t="shared" si="2"/>
        <v>1.1903836873360365</v>
      </c>
      <c r="M10" s="19">
        <f t="shared" si="5"/>
        <v>3.9541383778910357</v>
      </c>
    </row>
    <row r="11" spans="1:13" ht="15.75" x14ac:dyDescent="0.25">
      <c r="A11" s="11" t="s">
        <v>6</v>
      </c>
      <c r="B11" s="12">
        <v>142896.14631000001</v>
      </c>
      <c r="C11" s="12">
        <v>152586.94647</v>
      </c>
      <c r="D11" s="13">
        <f t="shared" si="0"/>
        <v>6.781708541654222</v>
      </c>
      <c r="E11" s="19">
        <f t="shared" si="3"/>
        <v>1.0540645017627042</v>
      </c>
      <c r="F11" s="12">
        <v>1318704.82293</v>
      </c>
      <c r="G11" s="12">
        <v>1542610.4495600001</v>
      </c>
      <c r="H11" s="13">
        <f t="shared" si="1"/>
        <v>16.979207381111213</v>
      </c>
      <c r="I11" s="19">
        <f t="shared" si="4"/>
        <v>1.2530317785810514</v>
      </c>
      <c r="J11" s="12">
        <v>2117163.1531600002</v>
      </c>
      <c r="K11" s="12">
        <v>2454692.77</v>
      </c>
      <c r="L11" s="13">
        <f t="shared" si="2"/>
        <v>15.942541619251942</v>
      </c>
      <c r="M11" s="19">
        <f t="shared" si="5"/>
        <v>1.4871794659240662</v>
      </c>
    </row>
    <row r="12" spans="1:13" ht="15.75" x14ac:dyDescent="0.25">
      <c r="A12" s="11" t="s">
        <v>4</v>
      </c>
      <c r="B12" s="12">
        <v>121419.57322999999</v>
      </c>
      <c r="C12" s="12">
        <v>143972.41105</v>
      </c>
      <c r="D12" s="13">
        <f t="shared" si="0"/>
        <v>18.574301671509836</v>
      </c>
      <c r="E12" s="19">
        <f t="shared" si="3"/>
        <v>0.99455563684689219</v>
      </c>
      <c r="F12" s="12">
        <v>1020670.51797</v>
      </c>
      <c r="G12" s="12">
        <v>1145284.49633</v>
      </c>
      <c r="H12" s="13">
        <f t="shared" si="1"/>
        <v>12.209030844531815</v>
      </c>
      <c r="I12" s="19">
        <f t="shared" si="4"/>
        <v>0.93029181140774198</v>
      </c>
      <c r="J12" s="12">
        <v>1387979.49798</v>
      </c>
      <c r="K12" s="12">
        <v>1540508.6593800001</v>
      </c>
      <c r="L12" s="13">
        <f t="shared" si="2"/>
        <v>10.989294987568899</v>
      </c>
      <c r="M12" s="19">
        <f t="shared" si="5"/>
        <v>0.9333195882220926</v>
      </c>
    </row>
    <row r="13" spans="1:13" ht="15.75" x14ac:dyDescent="0.25">
      <c r="A13" s="11" t="s">
        <v>5</v>
      </c>
      <c r="B13" s="12">
        <v>93820.252040000007</v>
      </c>
      <c r="C13" s="12">
        <v>154430.92519000001</v>
      </c>
      <c r="D13" s="13">
        <f t="shared" si="0"/>
        <v>64.60297412562781</v>
      </c>
      <c r="E13" s="19">
        <f t="shared" si="3"/>
        <v>1.066802632747847</v>
      </c>
      <c r="F13" s="12">
        <v>810075.38711999997</v>
      </c>
      <c r="G13" s="12">
        <v>927164.56319000002</v>
      </c>
      <c r="H13" s="13">
        <f t="shared" si="1"/>
        <v>14.454108584421801</v>
      </c>
      <c r="I13" s="19">
        <f t="shared" si="4"/>
        <v>0.75311732912392826</v>
      </c>
      <c r="J13" s="12">
        <v>1235037.0508999999</v>
      </c>
      <c r="K13" s="12">
        <v>1396879.5360099999</v>
      </c>
      <c r="L13" s="13">
        <f t="shared" si="2"/>
        <v>13.104261527381844</v>
      </c>
      <c r="M13" s="19">
        <f t="shared" si="5"/>
        <v>0.84630165848559902</v>
      </c>
    </row>
    <row r="14" spans="1:13" ht="15.75" x14ac:dyDescent="0.25">
      <c r="A14" s="11" t="s">
        <v>2</v>
      </c>
      <c r="B14" s="12">
        <v>180510.32892999999</v>
      </c>
      <c r="C14" s="12">
        <v>132348.52403</v>
      </c>
      <c r="D14" s="13">
        <f t="shared" si="0"/>
        <v>-26.680913599507445</v>
      </c>
      <c r="E14" s="19">
        <f t="shared" si="3"/>
        <v>0.9142582918660016</v>
      </c>
      <c r="F14" s="12">
        <v>1246068.1228400001</v>
      </c>
      <c r="G14" s="12">
        <v>1116088.1100399999</v>
      </c>
      <c r="H14" s="13">
        <f t="shared" si="1"/>
        <v>-10.43121242069444</v>
      </c>
      <c r="I14" s="19">
        <f t="shared" si="4"/>
        <v>0.90657616767439819</v>
      </c>
      <c r="J14" s="12">
        <v>1932519.1235799999</v>
      </c>
      <c r="K14" s="12">
        <v>1732920.3498</v>
      </c>
      <c r="L14" s="13">
        <f t="shared" si="2"/>
        <v>-10.328424249186334</v>
      </c>
      <c r="M14" s="19">
        <f t="shared" si="5"/>
        <v>1.0498925127418328</v>
      </c>
    </row>
    <row r="15" spans="1:13" ht="15.75" x14ac:dyDescent="0.25">
      <c r="A15" s="11" t="s">
        <v>3</v>
      </c>
      <c r="B15" s="12">
        <v>16366.567499999999</v>
      </c>
      <c r="C15" s="12">
        <v>26299.92642</v>
      </c>
      <c r="D15" s="13">
        <f t="shared" si="0"/>
        <v>60.692988435113236</v>
      </c>
      <c r="E15" s="19">
        <f t="shared" si="3"/>
        <v>0.18167883609718505</v>
      </c>
      <c r="F15" s="12">
        <v>223196.74976000001</v>
      </c>
      <c r="G15" s="12">
        <v>303287.33857000002</v>
      </c>
      <c r="H15" s="13">
        <f t="shared" si="1"/>
        <v>35.883402825587815</v>
      </c>
      <c r="I15" s="19">
        <f t="shared" si="4"/>
        <v>0.24635427134431542</v>
      </c>
      <c r="J15" s="12">
        <v>284757.98979999998</v>
      </c>
      <c r="K15" s="12">
        <v>403008.04814000003</v>
      </c>
      <c r="L15" s="13">
        <f t="shared" si="2"/>
        <v>41.526511134262847</v>
      </c>
      <c r="M15" s="19">
        <f t="shared" si="5"/>
        <v>0.2441630582534961</v>
      </c>
    </row>
    <row r="16" spans="1:13" ht="15.75" x14ac:dyDescent="0.25">
      <c r="A16" s="11" t="s">
        <v>8</v>
      </c>
      <c r="B16" s="12">
        <v>118488.16482000001</v>
      </c>
      <c r="C16" s="12">
        <v>119594.21446</v>
      </c>
      <c r="D16" s="13">
        <f t="shared" si="0"/>
        <v>0.93346845373142606</v>
      </c>
      <c r="E16" s="19">
        <f t="shared" si="3"/>
        <v>0.82615203328199793</v>
      </c>
      <c r="F16" s="12">
        <v>683386.15324999997</v>
      </c>
      <c r="G16" s="12">
        <v>716133.54402000003</v>
      </c>
      <c r="H16" s="13">
        <f t="shared" si="1"/>
        <v>4.7919306843228107</v>
      </c>
      <c r="I16" s="19">
        <f t="shared" si="4"/>
        <v>0.58170103062693557</v>
      </c>
      <c r="J16" s="12">
        <v>896603.98169000004</v>
      </c>
      <c r="K16" s="12">
        <v>978559.23468999995</v>
      </c>
      <c r="L16" s="13">
        <f t="shared" si="2"/>
        <v>9.1406300522470652</v>
      </c>
      <c r="M16" s="19">
        <f t="shared" si="5"/>
        <v>0.59286164761928117</v>
      </c>
    </row>
    <row r="17" spans="1:13" ht="15.75" x14ac:dyDescent="0.25">
      <c r="A17" s="11" t="s">
        <v>9</v>
      </c>
      <c r="B17" s="12">
        <v>3969.2169800000001</v>
      </c>
      <c r="C17" s="12">
        <v>5353.63112</v>
      </c>
      <c r="D17" s="13">
        <f t="shared" si="0"/>
        <v>34.878771983888868</v>
      </c>
      <c r="E17" s="19">
        <f t="shared" si="3"/>
        <v>3.6982668895819262E-2</v>
      </c>
      <c r="F17" s="12">
        <v>63176.932930000003</v>
      </c>
      <c r="G17" s="12">
        <v>79404.159790000005</v>
      </c>
      <c r="H17" s="13">
        <f t="shared" si="1"/>
        <v>25.685366647950065</v>
      </c>
      <c r="I17" s="19">
        <f t="shared" si="4"/>
        <v>6.4498419284516717E-2</v>
      </c>
      <c r="J17" s="12">
        <v>78642.913579999993</v>
      </c>
      <c r="K17" s="12">
        <v>101020.02191</v>
      </c>
      <c r="L17" s="13">
        <f t="shared" si="2"/>
        <v>28.454068283262103</v>
      </c>
      <c r="M17" s="19">
        <f t="shared" si="5"/>
        <v>6.1203138766629139E-2</v>
      </c>
    </row>
    <row r="18" spans="1:13" ht="15.75" x14ac:dyDescent="0.25">
      <c r="A18" s="9" t="s">
        <v>32</v>
      </c>
      <c r="B18" s="21">
        <f>B19</f>
        <v>184818.14866000001</v>
      </c>
      <c r="C18" s="21">
        <f>C19</f>
        <v>209519.03810999999</v>
      </c>
      <c r="D18" s="19">
        <f t="shared" si="0"/>
        <v>13.364969635877527</v>
      </c>
      <c r="E18" s="19">
        <f t="shared" si="3"/>
        <v>1.4473491057024241</v>
      </c>
      <c r="F18" s="21">
        <f>F19</f>
        <v>1626842.1610900001</v>
      </c>
      <c r="G18" s="21">
        <f>G19</f>
        <v>1835266.0622700001</v>
      </c>
      <c r="H18" s="19">
        <f t="shared" si="1"/>
        <v>12.811562557510436</v>
      </c>
      <c r="I18" s="19">
        <f t="shared" si="4"/>
        <v>1.4907501105230754</v>
      </c>
      <c r="J18" s="21">
        <f>J19</f>
        <v>2180516.2070499999</v>
      </c>
      <c r="K18" s="21">
        <f>K19</f>
        <v>2468710.6261399998</v>
      </c>
      <c r="L18" s="19">
        <f t="shared" si="2"/>
        <v>13.216797846226308</v>
      </c>
      <c r="M18" s="19">
        <f t="shared" si="5"/>
        <v>1.4956722060593972</v>
      </c>
    </row>
    <row r="19" spans="1:13" ht="15.75" x14ac:dyDescent="0.25">
      <c r="A19" s="11" t="s">
        <v>10</v>
      </c>
      <c r="B19" s="12">
        <v>184818.14866000001</v>
      </c>
      <c r="C19" s="12">
        <v>209519.03810999999</v>
      </c>
      <c r="D19" s="13">
        <f t="shared" si="0"/>
        <v>13.364969635877527</v>
      </c>
      <c r="E19" s="19">
        <f t="shared" si="3"/>
        <v>1.4473491057024241</v>
      </c>
      <c r="F19" s="12">
        <v>1626842.1610900001</v>
      </c>
      <c r="G19" s="12">
        <v>1835266.0622700001</v>
      </c>
      <c r="H19" s="13">
        <f t="shared" si="1"/>
        <v>12.811562557510436</v>
      </c>
      <c r="I19" s="19">
        <f t="shared" si="4"/>
        <v>1.4907501105230754</v>
      </c>
      <c r="J19" s="12">
        <v>2180516.2070499999</v>
      </c>
      <c r="K19" s="12">
        <v>2468710.6261399998</v>
      </c>
      <c r="L19" s="13">
        <f t="shared" si="2"/>
        <v>13.216797846226308</v>
      </c>
      <c r="M19" s="19">
        <f t="shared" si="5"/>
        <v>1.4956722060593972</v>
      </c>
    </row>
    <row r="20" spans="1:13" ht="15.75" x14ac:dyDescent="0.25">
      <c r="A20" s="9" t="s">
        <v>33</v>
      </c>
      <c r="B20" s="21">
        <f>B21</f>
        <v>309451.01160999999</v>
      </c>
      <c r="C20" s="21">
        <f>C21</f>
        <v>411678.09896999999</v>
      </c>
      <c r="D20" s="10">
        <f t="shared" si="0"/>
        <v>33.034982444599805</v>
      </c>
      <c r="E20" s="19">
        <f t="shared" si="3"/>
        <v>2.8438557839726211</v>
      </c>
      <c r="F20" s="21">
        <f>F21</f>
        <v>3184475.3795599998</v>
      </c>
      <c r="G20" s="21">
        <f>G21</f>
        <v>3634314.19166</v>
      </c>
      <c r="H20" s="10">
        <f t="shared" si="1"/>
        <v>14.125994347054888</v>
      </c>
      <c r="I20" s="19">
        <f t="shared" si="4"/>
        <v>2.9520811147085135</v>
      </c>
      <c r="J20" s="21">
        <f>J21</f>
        <v>4256454.2390999999</v>
      </c>
      <c r="K20" s="21">
        <f>K21</f>
        <v>4894701.0609400002</v>
      </c>
      <c r="L20" s="10">
        <f t="shared" si="2"/>
        <v>14.994800507357354</v>
      </c>
      <c r="M20" s="19">
        <f t="shared" si="5"/>
        <v>2.9654623171708407</v>
      </c>
    </row>
    <row r="21" spans="1:13" ht="15.75" x14ac:dyDescent="0.25">
      <c r="A21" s="11" t="s">
        <v>11</v>
      </c>
      <c r="B21" s="12">
        <v>309451.01160999999</v>
      </c>
      <c r="C21" s="12">
        <v>411678.09896999999</v>
      </c>
      <c r="D21" s="13">
        <f t="shared" si="0"/>
        <v>33.034982444599805</v>
      </c>
      <c r="E21" s="19">
        <f t="shared" si="3"/>
        <v>2.8438557839726211</v>
      </c>
      <c r="F21" s="12">
        <v>3184475.3795599998</v>
      </c>
      <c r="G21" s="12">
        <v>3634314.19166</v>
      </c>
      <c r="H21" s="13">
        <f t="shared" si="1"/>
        <v>14.125994347054888</v>
      </c>
      <c r="I21" s="19">
        <f t="shared" si="4"/>
        <v>2.9520811147085135</v>
      </c>
      <c r="J21" s="12">
        <v>4256454.2390999999</v>
      </c>
      <c r="K21" s="12">
        <v>4894701.0609400002</v>
      </c>
      <c r="L21" s="13">
        <f t="shared" si="2"/>
        <v>14.994800507357354</v>
      </c>
      <c r="M21" s="19">
        <f t="shared" si="5"/>
        <v>2.9654623171708407</v>
      </c>
    </row>
    <row r="22" spans="1:13" ht="16.5" x14ac:dyDescent="0.25">
      <c r="A22" s="20" t="s">
        <v>34</v>
      </c>
      <c r="B22" s="21">
        <f>B23+B27+B29</f>
        <v>9273327.7883900013</v>
      </c>
      <c r="C22" s="21">
        <f>C23+C27+C29</f>
        <v>11787836.32182</v>
      </c>
      <c r="D22" s="19">
        <f t="shared" si="0"/>
        <v>27.11549285012989</v>
      </c>
      <c r="E22" s="19">
        <f t="shared" si="3"/>
        <v>81.429900177354966</v>
      </c>
      <c r="F22" s="21">
        <f>F23+F27+F29</f>
        <v>88271636.909349993</v>
      </c>
      <c r="G22" s="21">
        <f>G23+G27+G29</f>
        <v>100315161.74558</v>
      </c>
      <c r="H22" s="19">
        <f t="shared" si="1"/>
        <v>13.643708509221408</v>
      </c>
      <c r="I22" s="19">
        <f t="shared" si="4"/>
        <v>81.484010157303771</v>
      </c>
      <c r="J22" s="21">
        <f>J23+J27+J29</f>
        <v>117155565.82953003</v>
      </c>
      <c r="K22" s="21">
        <f>K23+K27+K29</f>
        <v>133328485.01071998</v>
      </c>
      <c r="L22" s="19">
        <f t="shared" si="2"/>
        <v>13.804652870460071</v>
      </c>
      <c r="M22" s="19">
        <f t="shared" si="5"/>
        <v>80.777271825633562</v>
      </c>
    </row>
    <row r="23" spans="1:13" ht="15.75" x14ac:dyDescent="0.25">
      <c r="A23" s="9" t="s">
        <v>35</v>
      </c>
      <c r="B23" s="21">
        <f>B24+B25+B26</f>
        <v>943282.46474000008</v>
      </c>
      <c r="C23" s="21">
        <f>C24+C25+C26</f>
        <v>1051645.91872</v>
      </c>
      <c r="D23" s="19">
        <f>(C23-B23)/B23*100</f>
        <v>11.487911418969125</v>
      </c>
      <c r="E23" s="19">
        <f t="shared" si="3"/>
        <v>7.2647277961245509</v>
      </c>
      <c r="F23" s="21">
        <f>F24+F25+F26</f>
        <v>8628915.5285199992</v>
      </c>
      <c r="G23" s="21">
        <f>G24+G25+G26</f>
        <v>9255304.9975000005</v>
      </c>
      <c r="H23" s="19">
        <f t="shared" si="1"/>
        <v>7.2591911105130187</v>
      </c>
      <c r="I23" s="19">
        <f t="shared" si="4"/>
        <v>7.5179001190063213</v>
      </c>
      <c r="J23" s="21">
        <f>J24+J25+J26</f>
        <v>11520704.795710001</v>
      </c>
      <c r="K23" s="21">
        <f>K24+K25+K26</f>
        <v>12411854.447620001</v>
      </c>
      <c r="L23" s="19">
        <f t="shared" si="2"/>
        <v>7.7352008207157565</v>
      </c>
      <c r="M23" s="19">
        <f t="shared" si="5"/>
        <v>7.5197414903123541</v>
      </c>
    </row>
    <row r="24" spans="1:13" ht="15.75" x14ac:dyDescent="0.25">
      <c r="A24" s="11" t="s">
        <v>12</v>
      </c>
      <c r="B24" s="12">
        <v>663202.04679000005</v>
      </c>
      <c r="C24" s="12">
        <v>718561.31192999997</v>
      </c>
      <c r="D24" s="13">
        <f t="shared" si="0"/>
        <v>8.3472699470617258</v>
      </c>
      <c r="E24" s="19">
        <f t="shared" si="3"/>
        <v>4.9637927015884298</v>
      </c>
      <c r="F24" s="12">
        <v>5942468.9879700001</v>
      </c>
      <c r="G24" s="12">
        <v>6335451.5769400001</v>
      </c>
      <c r="H24" s="13">
        <f t="shared" si="1"/>
        <v>6.6131197279372973</v>
      </c>
      <c r="I24" s="19">
        <f t="shared" si="4"/>
        <v>5.146161274760952</v>
      </c>
      <c r="J24" s="12">
        <v>7972733.3855900001</v>
      </c>
      <c r="K24" s="12">
        <v>8491035.9098000005</v>
      </c>
      <c r="L24" s="13">
        <f t="shared" si="2"/>
        <v>6.5009388768322003</v>
      </c>
      <c r="M24" s="19">
        <f t="shared" si="5"/>
        <v>5.1443074277187177</v>
      </c>
    </row>
    <row r="25" spans="1:13" ht="15.75" x14ac:dyDescent="0.25">
      <c r="A25" s="11" t="s">
        <v>13</v>
      </c>
      <c r="B25" s="12">
        <v>110873.10408999999</v>
      </c>
      <c r="C25" s="12">
        <v>139129.09335000001</v>
      </c>
      <c r="D25" s="13">
        <f t="shared" si="0"/>
        <v>25.484980773212172</v>
      </c>
      <c r="E25" s="19">
        <f t="shared" si="3"/>
        <v>0.96109819257374984</v>
      </c>
      <c r="F25" s="12">
        <v>1145684.4194799999</v>
      </c>
      <c r="G25" s="12">
        <v>1284302.0852900001</v>
      </c>
      <c r="H25" s="13">
        <f t="shared" si="1"/>
        <v>12.099114158584399</v>
      </c>
      <c r="I25" s="19">
        <f t="shared" si="4"/>
        <v>1.0432130332225453</v>
      </c>
      <c r="J25" s="12">
        <v>1484739.2324399999</v>
      </c>
      <c r="K25" s="12">
        <v>1661683.75477</v>
      </c>
      <c r="L25" s="13">
        <f t="shared" si="2"/>
        <v>11.917548783244037</v>
      </c>
      <c r="M25" s="19">
        <f t="shared" si="5"/>
        <v>1.006733709878302</v>
      </c>
    </row>
    <row r="26" spans="1:13" ht="15.75" x14ac:dyDescent="0.25">
      <c r="A26" s="11" t="s">
        <v>14</v>
      </c>
      <c r="B26" s="12">
        <v>169207.31385999999</v>
      </c>
      <c r="C26" s="12">
        <v>193955.51344000001</v>
      </c>
      <c r="D26" s="13">
        <f t="shared" si="0"/>
        <v>14.625963272767489</v>
      </c>
      <c r="E26" s="19">
        <f t="shared" si="3"/>
        <v>1.3398369019623717</v>
      </c>
      <c r="F26" s="12">
        <v>1540762.1210700001</v>
      </c>
      <c r="G26" s="12">
        <v>1635551.3352699999</v>
      </c>
      <c r="H26" s="13">
        <f t="shared" si="1"/>
        <v>6.152099204916353</v>
      </c>
      <c r="I26" s="19">
        <f t="shared" si="4"/>
        <v>1.3285258110228235</v>
      </c>
      <c r="J26" s="12">
        <v>2063232.17768</v>
      </c>
      <c r="K26" s="12">
        <v>2259134.7830500002</v>
      </c>
      <c r="L26" s="13">
        <f t="shared" si="2"/>
        <v>9.4949374815529861</v>
      </c>
      <c r="M26" s="19">
        <f t="shared" si="5"/>
        <v>1.3687003527153341</v>
      </c>
    </row>
    <row r="27" spans="1:13" ht="15.75" x14ac:dyDescent="0.25">
      <c r="A27" s="9" t="s">
        <v>36</v>
      </c>
      <c r="B27" s="21">
        <f>B28</f>
        <v>1276162.1475200001</v>
      </c>
      <c r="C27" s="21">
        <f>C28</f>
        <v>1528404.8470300001</v>
      </c>
      <c r="D27" s="19">
        <f t="shared" si="0"/>
        <v>19.765724912009802</v>
      </c>
      <c r="E27" s="19">
        <f t="shared" si="3"/>
        <v>10.558159336998882</v>
      </c>
      <c r="F27" s="21">
        <f>F28</f>
        <v>11816347.888699999</v>
      </c>
      <c r="G27" s="21">
        <f>G28</f>
        <v>12772718.857559999</v>
      </c>
      <c r="H27" s="19">
        <f t="shared" si="1"/>
        <v>8.0936256944041087</v>
      </c>
      <c r="I27" s="19">
        <f t="shared" si="4"/>
        <v>10.375025420039877</v>
      </c>
      <c r="J27" s="21">
        <f>J28</f>
        <v>15489178.936380001</v>
      </c>
      <c r="K27" s="21">
        <f>K28</f>
        <v>16991569.797910001</v>
      </c>
      <c r="L27" s="19">
        <f t="shared" si="2"/>
        <v>9.6996158912031163</v>
      </c>
      <c r="M27" s="19">
        <f t="shared" si="5"/>
        <v>10.294369220498128</v>
      </c>
    </row>
    <row r="28" spans="1:13" ht="15.75" x14ac:dyDescent="0.25">
      <c r="A28" s="11" t="s">
        <v>15</v>
      </c>
      <c r="B28" s="12">
        <v>1276162.1475200001</v>
      </c>
      <c r="C28" s="12">
        <v>1528404.8470300001</v>
      </c>
      <c r="D28" s="13">
        <f t="shared" si="0"/>
        <v>19.765724912009802</v>
      </c>
      <c r="E28" s="19">
        <f t="shared" si="3"/>
        <v>10.558159336998882</v>
      </c>
      <c r="F28" s="12">
        <v>11816347.888699999</v>
      </c>
      <c r="G28" s="12">
        <v>12772718.857559999</v>
      </c>
      <c r="H28" s="13">
        <f t="shared" si="1"/>
        <v>8.0936256944041087</v>
      </c>
      <c r="I28" s="19">
        <f t="shared" si="4"/>
        <v>10.375025420039877</v>
      </c>
      <c r="J28" s="12">
        <v>15489178.936380001</v>
      </c>
      <c r="K28" s="12">
        <v>16991569.797910001</v>
      </c>
      <c r="L28" s="13">
        <f t="shared" si="2"/>
        <v>9.6996158912031163</v>
      </c>
      <c r="M28" s="19">
        <f t="shared" si="5"/>
        <v>10.294369220498128</v>
      </c>
    </row>
    <row r="29" spans="1:13" ht="15.75" x14ac:dyDescent="0.25">
      <c r="A29" s="9" t="s">
        <v>37</v>
      </c>
      <c r="B29" s="21">
        <f>B30+B31+B32+B33+B34+B35+B36+B37+B38+B39+B40+B41</f>
        <v>7053883.1761300005</v>
      </c>
      <c r="C29" s="21">
        <f>C30+C31+C32+C33+C34+C35+C36+C37+C38+C39+C40+C41</f>
        <v>9207785.5560699999</v>
      </c>
      <c r="D29" s="19">
        <f t="shared" si="0"/>
        <v>30.534987979793893</v>
      </c>
      <c r="E29" s="19">
        <f t="shared" si="3"/>
        <v>63.607013044231529</v>
      </c>
      <c r="F29" s="21">
        <f>F30+F31+F32+F33+F34+F35+F36+F37+F38+F39+F40+F41</f>
        <v>67826373.492129996</v>
      </c>
      <c r="G29" s="21">
        <f>G30+G31+G32+G33+G34+G35+G36+G37+G38+G39+G40+G41</f>
        <v>78287137.890520006</v>
      </c>
      <c r="H29" s="19">
        <f t="shared" si="1"/>
        <v>15.422856714584318</v>
      </c>
      <c r="I29" s="19">
        <f t="shared" si="4"/>
        <v>63.591084618257568</v>
      </c>
      <c r="J29" s="21">
        <f>J30+J31+J32+J33+J34+J35+J36+J37+J38+J39+J40+J41</f>
        <v>90145682.097440019</v>
      </c>
      <c r="K29" s="21">
        <f>K30+K31+K32+K33+K34+K35+K36+K37+K38+K39+K40+K41</f>
        <v>103925060.76518999</v>
      </c>
      <c r="L29" s="19">
        <f t="shared" si="2"/>
        <v>15.285677968308681</v>
      </c>
      <c r="M29" s="19">
        <f t="shared" si="5"/>
        <v>62.963161114823095</v>
      </c>
    </row>
    <row r="30" spans="1:13" ht="15.75" x14ac:dyDescent="0.25">
      <c r="A30" s="33" t="s">
        <v>16</v>
      </c>
      <c r="B30" s="12">
        <v>1288882.7778</v>
      </c>
      <c r="C30" s="12">
        <v>1466116.3088100001</v>
      </c>
      <c r="D30" s="13">
        <f t="shared" si="0"/>
        <v>13.750942604145955</v>
      </c>
      <c r="E30" s="19">
        <f t="shared" si="3"/>
        <v>10.127872615078667</v>
      </c>
      <c r="F30" s="12">
        <v>12629097.00588</v>
      </c>
      <c r="G30" s="12">
        <v>13261425.366869999</v>
      </c>
      <c r="H30" s="13">
        <f t="shared" si="1"/>
        <v>5.0069166520424409</v>
      </c>
      <c r="I30" s="19">
        <f t="shared" si="4"/>
        <v>10.77199199493862</v>
      </c>
      <c r="J30" s="12">
        <v>16703391.87084</v>
      </c>
      <c r="K30" s="12">
        <v>17663970.842909999</v>
      </c>
      <c r="L30" s="13">
        <f t="shared" si="2"/>
        <v>5.7508018700497177</v>
      </c>
      <c r="M30" s="19">
        <f t="shared" si="5"/>
        <v>10.701744448555642</v>
      </c>
    </row>
    <row r="31" spans="1:13" ht="15.75" x14ac:dyDescent="0.25">
      <c r="A31" s="11" t="s">
        <v>17</v>
      </c>
      <c r="B31" s="12">
        <v>2149834.1192000001</v>
      </c>
      <c r="C31" s="12">
        <v>2607237.6485600001</v>
      </c>
      <c r="D31" s="13">
        <f t="shared" si="0"/>
        <v>21.276224303771389</v>
      </c>
      <c r="E31" s="19">
        <f t="shared" si="3"/>
        <v>18.010693028362564</v>
      </c>
      <c r="F31" s="12">
        <v>20766754.18121</v>
      </c>
      <c r="G31" s="12">
        <v>23414752.308899999</v>
      </c>
      <c r="H31" s="13">
        <f t="shared" si="1"/>
        <v>12.751141100740423</v>
      </c>
      <c r="I31" s="19">
        <f t="shared" si="4"/>
        <v>19.01933747371169</v>
      </c>
      <c r="J31" s="12">
        <v>27577280.667180002</v>
      </c>
      <c r="K31" s="12">
        <v>31176141.145380002</v>
      </c>
      <c r="L31" s="13">
        <f t="shared" si="2"/>
        <v>13.050091927602708</v>
      </c>
      <c r="M31" s="19">
        <f t="shared" si="5"/>
        <v>18.888114025837758</v>
      </c>
    </row>
    <row r="32" spans="1:13" ht="15.75" x14ac:dyDescent="0.25">
      <c r="A32" s="11" t="s">
        <v>18</v>
      </c>
      <c r="B32" s="12">
        <v>103600.68257999999</v>
      </c>
      <c r="C32" s="12">
        <v>53297.782509999997</v>
      </c>
      <c r="D32" s="13">
        <f t="shared" si="0"/>
        <v>-48.554602940145998</v>
      </c>
      <c r="E32" s="19">
        <f t="shared" si="3"/>
        <v>0.36817894234160775</v>
      </c>
      <c r="F32" s="12">
        <v>1003440.7506199999</v>
      </c>
      <c r="G32" s="12">
        <v>791879.66460999998</v>
      </c>
      <c r="H32" s="13">
        <f t="shared" si="1"/>
        <v>-21.08356531058579</v>
      </c>
      <c r="I32" s="19">
        <f t="shared" si="4"/>
        <v>0.64322809744446829</v>
      </c>
      <c r="J32" s="12">
        <v>1506293.35919</v>
      </c>
      <c r="K32" s="12">
        <v>1126398.6881500001</v>
      </c>
      <c r="L32" s="13">
        <f t="shared" si="2"/>
        <v>-25.220496971737695</v>
      </c>
      <c r="M32" s="19">
        <f t="shared" si="5"/>
        <v>0.6824304124464774</v>
      </c>
    </row>
    <row r="33" spans="1:13" ht="15.75" x14ac:dyDescent="0.25">
      <c r="A33" s="11" t="s">
        <v>19</v>
      </c>
      <c r="B33" s="12">
        <v>864472.82805999997</v>
      </c>
      <c r="C33" s="12">
        <v>1003261.1715000001</v>
      </c>
      <c r="D33" s="13">
        <f t="shared" si="0"/>
        <v>16.054679677030553</v>
      </c>
      <c r="E33" s="19">
        <f t="shared" si="3"/>
        <v>6.93048790436952</v>
      </c>
      <c r="F33" s="12">
        <v>7375929.26468</v>
      </c>
      <c r="G33" s="12">
        <v>8150016.0926799998</v>
      </c>
      <c r="H33" s="13">
        <f t="shared" si="1"/>
        <v>10.494770221113054</v>
      </c>
      <c r="I33" s="19">
        <f t="shared" si="4"/>
        <v>6.6200959308864089</v>
      </c>
      <c r="J33" s="12">
        <v>10117213.270190001</v>
      </c>
      <c r="K33" s="12">
        <v>11264788.47885</v>
      </c>
      <c r="L33" s="13">
        <f t="shared" si="2"/>
        <v>11.342799425225991</v>
      </c>
      <c r="M33" s="19">
        <f t="shared" si="5"/>
        <v>6.8247897734769136</v>
      </c>
    </row>
    <row r="34" spans="1:13" ht="15.75" x14ac:dyDescent="0.25">
      <c r="A34" s="11" t="s">
        <v>20</v>
      </c>
      <c r="B34" s="12">
        <v>479896.01659000001</v>
      </c>
      <c r="C34" s="12">
        <v>626070.13312999997</v>
      </c>
      <c r="D34" s="13">
        <f t="shared" si="0"/>
        <v>30.459539459958485</v>
      </c>
      <c r="E34" s="19">
        <f t="shared" si="3"/>
        <v>4.3248673507987743</v>
      </c>
      <c r="F34" s="12">
        <v>4354461.4292900003</v>
      </c>
      <c r="G34" s="12">
        <v>5262283.6579900002</v>
      </c>
      <c r="H34" s="13">
        <f t="shared" si="1"/>
        <v>20.848094384154901</v>
      </c>
      <c r="I34" s="19">
        <f t="shared" si="4"/>
        <v>4.2744483244295202</v>
      </c>
      <c r="J34" s="12">
        <v>5741125.5662900005</v>
      </c>
      <c r="K34" s="12">
        <v>6988705.9744499996</v>
      </c>
      <c r="L34" s="13">
        <f t="shared" si="2"/>
        <v>21.730589128469525</v>
      </c>
      <c r="M34" s="19">
        <f t="shared" si="5"/>
        <v>4.2341184793496103</v>
      </c>
    </row>
    <row r="35" spans="1:13" ht="15.75" x14ac:dyDescent="0.25">
      <c r="A35" s="11" t="s">
        <v>21</v>
      </c>
      <c r="B35" s="12">
        <v>521158.19201</v>
      </c>
      <c r="C35" s="12">
        <v>666656.78637999995</v>
      </c>
      <c r="D35" s="13">
        <f t="shared" si="0"/>
        <v>27.918316664819521</v>
      </c>
      <c r="E35" s="19">
        <f t="shared" si="3"/>
        <v>4.60523832240471</v>
      </c>
      <c r="F35" s="12">
        <v>4914541.8494899999</v>
      </c>
      <c r="G35" s="12">
        <v>6012183.5879100002</v>
      </c>
      <c r="H35" s="13">
        <f t="shared" si="1"/>
        <v>22.334568959544146</v>
      </c>
      <c r="I35" s="19">
        <f t="shared" si="4"/>
        <v>4.8835771185547516</v>
      </c>
      <c r="J35" s="12">
        <v>6430630.7663899995</v>
      </c>
      <c r="K35" s="12">
        <v>7907026.6589500001</v>
      </c>
      <c r="L35" s="13">
        <f t="shared" si="2"/>
        <v>22.958803672517703</v>
      </c>
      <c r="M35" s="19">
        <f t="shared" si="5"/>
        <v>4.7904845068267408</v>
      </c>
    </row>
    <row r="36" spans="1:13" ht="15.75" x14ac:dyDescent="0.25">
      <c r="A36" s="11" t="s">
        <v>22</v>
      </c>
      <c r="B36" s="12">
        <v>740039.80018000002</v>
      </c>
      <c r="C36" s="12">
        <v>1442187.9283199999</v>
      </c>
      <c r="D36" s="13">
        <f t="shared" si="0"/>
        <v>94.879779164474172</v>
      </c>
      <c r="E36" s="19">
        <f t="shared" si="3"/>
        <v>9.9625763230780979</v>
      </c>
      <c r="F36" s="12">
        <v>8182185.0092700003</v>
      </c>
      <c r="G36" s="12">
        <v>10972830.07165</v>
      </c>
      <c r="H36" s="13">
        <f t="shared" si="1"/>
        <v>34.106354955532545</v>
      </c>
      <c r="I36" s="19">
        <f t="shared" si="4"/>
        <v>8.9130115672877555</v>
      </c>
      <c r="J36" s="12">
        <v>10603433.779100001</v>
      </c>
      <c r="K36" s="12">
        <v>14221991.74666</v>
      </c>
      <c r="L36" s="13">
        <f t="shared" si="2"/>
        <v>34.12628439942155</v>
      </c>
      <c r="M36" s="19">
        <f t="shared" si="5"/>
        <v>8.6164160128985507</v>
      </c>
    </row>
    <row r="37" spans="1:13" ht="15.75" x14ac:dyDescent="0.25">
      <c r="A37" s="14" t="s">
        <v>23</v>
      </c>
      <c r="B37" s="12">
        <v>205829.61438000001</v>
      </c>
      <c r="C37" s="12">
        <v>244191.05598</v>
      </c>
      <c r="D37" s="13">
        <f t="shared" si="0"/>
        <v>18.637474357396204</v>
      </c>
      <c r="E37" s="19">
        <f t="shared" si="3"/>
        <v>1.6868620135017456</v>
      </c>
      <c r="F37" s="12">
        <v>2001971.0352700001</v>
      </c>
      <c r="G37" s="12">
        <v>2223186.1198700001</v>
      </c>
      <c r="H37" s="13">
        <f t="shared" si="1"/>
        <v>11.049864393775573</v>
      </c>
      <c r="I37" s="19">
        <f t="shared" si="4"/>
        <v>1.8058498558025369</v>
      </c>
      <c r="J37" s="12">
        <v>2623352.9418600001</v>
      </c>
      <c r="K37" s="12">
        <v>2926878.8966799998</v>
      </c>
      <c r="L37" s="13">
        <f t="shared" si="2"/>
        <v>11.57015321791946</v>
      </c>
      <c r="M37" s="19">
        <f t="shared" si="5"/>
        <v>1.7732541715959764</v>
      </c>
    </row>
    <row r="38" spans="1:13" ht="15.75" x14ac:dyDescent="0.25">
      <c r="A38" s="11" t="s">
        <v>24</v>
      </c>
      <c r="B38" s="12">
        <v>232554.26246</v>
      </c>
      <c r="C38" s="12">
        <v>590986.01014999999</v>
      </c>
      <c r="D38" s="13">
        <f t="shared" si="0"/>
        <v>154.12822104331511</v>
      </c>
      <c r="E38" s="19">
        <f t="shared" si="3"/>
        <v>4.0825076374404237</v>
      </c>
      <c r="F38" s="12">
        <v>2510087.8866300001</v>
      </c>
      <c r="G38" s="12">
        <v>3413720.4226500001</v>
      </c>
      <c r="H38" s="13">
        <f t="shared" si="1"/>
        <v>36.000035729155336</v>
      </c>
      <c r="I38" s="19">
        <f t="shared" si="4"/>
        <v>2.7728971847634396</v>
      </c>
      <c r="J38" s="12">
        <v>3335341.6421099999</v>
      </c>
      <c r="K38" s="12">
        <v>4184573.1583599998</v>
      </c>
      <c r="L38" s="13">
        <f t="shared" si="2"/>
        <v>25.46160505802818</v>
      </c>
      <c r="M38" s="19">
        <f t="shared" si="5"/>
        <v>2.5352302132580151</v>
      </c>
    </row>
    <row r="39" spans="1:13" ht="15.75" x14ac:dyDescent="0.25">
      <c r="A39" s="11" t="s">
        <v>25</v>
      </c>
      <c r="B39" s="12">
        <v>151239.85154</v>
      </c>
      <c r="C39" s="12">
        <v>123294.89200000001</v>
      </c>
      <c r="D39" s="13">
        <f>(C39-B39)/B39*100</f>
        <v>-18.477246079952081</v>
      </c>
      <c r="E39" s="19">
        <f t="shared" si="3"/>
        <v>0.85171616519253113</v>
      </c>
      <c r="F39" s="12">
        <v>1217442.0555499999</v>
      </c>
      <c r="G39" s="12">
        <v>1347580.1270999999</v>
      </c>
      <c r="H39" s="13">
        <f t="shared" si="1"/>
        <v>10.689467392450799</v>
      </c>
      <c r="I39" s="19">
        <f t="shared" si="4"/>
        <v>1.0946125276943519</v>
      </c>
      <c r="J39" s="12">
        <v>1689802.22392</v>
      </c>
      <c r="K39" s="12">
        <v>1868649.66588</v>
      </c>
      <c r="L39" s="13">
        <f t="shared" si="2"/>
        <v>10.58392748147236</v>
      </c>
      <c r="M39" s="19">
        <f t="shared" si="5"/>
        <v>1.1321243318375047</v>
      </c>
    </row>
    <row r="40" spans="1:13" ht="15.75" x14ac:dyDescent="0.25">
      <c r="A40" s="11" t="s">
        <v>26</v>
      </c>
      <c r="B40" s="12">
        <v>310390.63776999997</v>
      </c>
      <c r="C40" s="12">
        <v>375328.32078000001</v>
      </c>
      <c r="D40" s="13">
        <f>(C40-B40)/B40*100</f>
        <v>20.921276323456308</v>
      </c>
      <c r="E40" s="19">
        <f t="shared" si="3"/>
        <v>2.5927529752237732</v>
      </c>
      <c r="F40" s="12">
        <v>2793146.4427299998</v>
      </c>
      <c r="G40" s="12">
        <v>3350647.9027399998</v>
      </c>
      <c r="H40" s="13">
        <f t="shared" si="1"/>
        <v>19.959621575197552</v>
      </c>
      <c r="I40" s="19">
        <f t="shared" si="4"/>
        <v>2.7216646316422297</v>
      </c>
      <c r="J40" s="12">
        <v>3716801.8305000002</v>
      </c>
      <c r="K40" s="12">
        <v>4474434.0023299996</v>
      </c>
      <c r="L40" s="13">
        <f t="shared" si="2"/>
        <v>20.383980808793336</v>
      </c>
      <c r="M40" s="19">
        <f t="shared" si="5"/>
        <v>2.7108428603460673</v>
      </c>
    </row>
    <row r="41" spans="1:13" ht="15.75" x14ac:dyDescent="0.25">
      <c r="A41" s="11" t="s">
        <v>27</v>
      </c>
      <c r="B41" s="12">
        <v>5984.3935600000004</v>
      </c>
      <c r="C41" s="12">
        <v>9157.5179499999995</v>
      </c>
      <c r="D41" s="13">
        <f t="shared" si="0"/>
        <v>53.02332405424216</v>
      </c>
      <c r="E41" s="19">
        <f t="shared" si="3"/>
        <v>6.3259766439113865E-2</v>
      </c>
      <c r="F41" s="12">
        <v>77316.581510000004</v>
      </c>
      <c r="G41" s="12">
        <v>86632.567550000007</v>
      </c>
      <c r="H41" s="13">
        <f t="shared" si="1"/>
        <v>12.04914373871417</v>
      </c>
      <c r="I41" s="19">
        <f t="shared" si="4"/>
        <v>7.0369911101783561E-2</v>
      </c>
      <c r="J41" s="12">
        <v>101014.17987000001</v>
      </c>
      <c r="K41" s="12">
        <v>121501.50659</v>
      </c>
      <c r="L41" s="13">
        <f t="shared" si="2"/>
        <v>20.281634465939455</v>
      </c>
      <c r="M41" s="19">
        <f t="shared" si="5"/>
        <v>7.3611878393843005E-2</v>
      </c>
    </row>
    <row r="42" spans="1:13" ht="15.75" x14ac:dyDescent="0.25">
      <c r="A42" s="22" t="s">
        <v>38</v>
      </c>
      <c r="B42" s="21">
        <f>B43</f>
        <v>379084.85233999998</v>
      </c>
      <c r="C42" s="21">
        <f>C43</f>
        <v>364469.84187</v>
      </c>
      <c r="D42" s="19">
        <f t="shared" si="0"/>
        <v>-3.8553401381735566</v>
      </c>
      <c r="E42" s="19">
        <f t="shared" si="3"/>
        <v>2.5177430387452273</v>
      </c>
      <c r="F42" s="21">
        <f>F43</f>
        <v>3490475.57387</v>
      </c>
      <c r="G42" s="21">
        <f>G43</f>
        <v>3374232.2877699998</v>
      </c>
      <c r="H42" s="19">
        <f t="shared" si="1"/>
        <v>-3.330299371529982</v>
      </c>
      <c r="I42" s="19">
        <f t="shared" si="4"/>
        <v>2.7408217584005179</v>
      </c>
      <c r="J42" s="21">
        <f>J43</f>
        <v>4580137.6108200001</v>
      </c>
      <c r="K42" s="21">
        <f>K43</f>
        <v>4572839.0077099996</v>
      </c>
      <c r="L42" s="19">
        <f t="shared" si="2"/>
        <v>-0.15935335857067826</v>
      </c>
      <c r="M42" s="19">
        <f t="shared" si="5"/>
        <v>2.7704616872452412</v>
      </c>
    </row>
    <row r="43" spans="1:13" ht="15.75" x14ac:dyDescent="0.25">
      <c r="A43" s="11" t="s">
        <v>28</v>
      </c>
      <c r="B43" s="12">
        <v>379084.85233999998</v>
      </c>
      <c r="C43" s="12">
        <v>364469.84187</v>
      </c>
      <c r="D43" s="13">
        <f t="shared" si="0"/>
        <v>-3.8553401381735566</v>
      </c>
      <c r="E43" s="19">
        <f t="shared" si="3"/>
        <v>2.5177430387452273</v>
      </c>
      <c r="F43" s="12">
        <v>3490475.57387</v>
      </c>
      <c r="G43" s="12">
        <v>3374232.2877699998</v>
      </c>
      <c r="H43" s="13">
        <f t="shared" si="1"/>
        <v>-3.330299371529982</v>
      </c>
      <c r="I43" s="19">
        <f t="shared" si="4"/>
        <v>2.7408217584005179</v>
      </c>
      <c r="J43" s="12">
        <v>4580137.6108200001</v>
      </c>
      <c r="K43" s="12">
        <v>4572839.0077099996</v>
      </c>
      <c r="L43" s="13">
        <f t="shared" si="2"/>
        <v>-0.15935335857067826</v>
      </c>
      <c r="M43" s="19">
        <f t="shared" si="5"/>
        <v>2.7704616872452412</v>
      </c>
    </row>
    <row r="44" spans="1:13" ht="15.75" x14ac:dyDescent="0.25">
      <c r="A44" s="9" t="s">
        <v>39</v>
      </c>
      <c r="B44" s="8">
        <f>B8+B22+B42</f>
        <v>11297064.288310001</v>
      </c>
      <c r="C44" s="8">
        <f>C8+C22+C42</f>
        <v>14068463.72068</v>
      </c>
      <c r="D44" s="10">
        <f t="shared" si="0"/>
        <v>24.532032054007111</v>
      </c>
      <c r="E44" s="19">
        <f t="shared" si="3"/>
        <v>97.184382710094894</v>
      </c>
      <c r="F44" s="15">
        <f>F8+F22+F42</f>
        <v>106602638.58938999</v>
      </c>
      <c r="G44" s="15">
        <f>G8+G22+G42</f>
        <v>119810238.85409001</v>
      </c>
      <c r="H44" s="16">
        <f t="shared" si="1"/>
        <v>12.389562246740244</v>
      </c>
      <c r="I44" s="19">
        <f t="shared" si="4"/>
        <v>97.319473446054744</v>
      </c>
      <c r="J44" s="15">
        <f>J8+J22+J42</f>
        <v>142555179.62042004</v>
      </c>
      <c r="K44" s="15">
        <f>K8+K22+K42</f>
        <v>160398903.73982</v>
      </c>
      <c r="L44" s="16">
        <f t="shared" si="2"/>
        <v>12.517064737256293</v>
      </c>
      <c r="M44" s="19">
        <f t="shared" si="5"/>
        <v>97.177927484013097</v>
      </c>
    </row>
    <row r="45" spans="1:13" ht="15.75" x14ac:dyDescent="0.25">
      <c r="A45" s="23" t="s">
        <v>40</v>
      </c>
      <c r="B45" s="24">
        <f>B46-B44</f>
        <v>513016.51668963395</v>
      </c>
      <c r="C45" s="24">
        <f>C46-C44</f>
        <v>407590.27931999974</v>
      </c>
      <c r="D45" s="25"/>
      <c r="E45" s="19">
        <f t="shared" si="3"/>
        <v>2.8156172899051062</v>
      </c>
      <c r="F45" s="26">
        <f>F46-F44</f>
        <v>8443613.3976062685</v>
      </c>
      <c r="G45" s="26">
        <f>G46-G44</f>
        <v>3300002.7159100026</v>
      </c>
      <c r="H45" s="27"/>
      <c r="I45" s="19">
        <f t="shared" si="4"/>
        <v>2.6805265539452572</v>
      </c>
      <c r="J45" s="26">
        <f>J46-J44</f>
        <v>10854691.668576241</v>
      </c>
      <c r="K45" s="26">
        <f>K46-K44</f>
        <v>4658026.2571769953</v>
      </c>
      <c r="L45" s="27"/>
      <c r="M45" s="19">
        <f t="shared" si="5"/>
        <v>2.8220725159869038</v>
      </c>
    </row>
    <row r="46" spans="1:13" s="18" customFormat="1" ht="22.5" customHeight="1" x14ac:dyDescent="0.3">
      <c r="A46" s="17" t="s">
        <v>44</v>
      </c>
      <c r="B46" s="28">
        <v>11810080.804999635</v>
      </c>
      <c r="C46" s="28">
        <v>14476054</v>
      </c>
      <c r="D46" s="40">
        <f>C46/B46-1</f>
        <v>0.22573708334592957</v>
      </c>
      <c r="E46" s="19">
        <f t="shared" si="3"/>
        <v>100</v>
      </c>
      <c r="F46" s="29">
        <v>115046251.98699626</v>
      </c>
      <c r="G46" s="29">
        <v>123110241.57000001</v>
      </c>
      <c r="H46" s="40">
        <f>G46/F46-1</f>
        <v>7.0093457576655638E-2</v>
      </c>
      <c r="I46" s="19">
        <f t="shared" si="4"/>
        <v>100</v>
      </c>
      <c r="J46" s="29">
        <v>153409871.28899628</v>
      </c>
      <c r="K46" s="29">
        <v>165056929.996997</v>
      </c>
      <c r="L46" s="40">
        <f>K46/J46-1</f>
        <v>7.5921181669331927E-2</v>
      </c>
      <c r="M46" s="19">
        <f t="shared" si="5"/>
        <v>100</v>
      </c>
    </row>
    <row r="47" spans="1:13" ht="20.25" customHeight="1" x14ac:dyDescent="0.2"/>
    <row r="48" spans="1:13" ht="15" x14ac:dyDescent="0.2">
      <c r="C48" s="31"/>
    </row>
    <row r="49" spans="1:3" ht="15" x14ac:dyDescent="0.2">
      <c r="A49" s="1" t="s">
        <v>50</v>
      </c>
      <c r="C49" s="32"/>
    </row>
    <row r="50" spans="1:3" ht="25.5" x14ac:dyDescent="0.2">
      <c r="A50" s="34" t="s">
        <v>43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2018-10-03T09:28:48Z</dcterms:modified>
</cp:coreProperties>
</file>